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dia/image1.png" ContentType="image/png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BDI" sheetId="1" state="visible" r:id="rId2"/>
    <sheet name="Plan3" sheetId="2" state="visible" r:id="rId3"/>
  </sheets>
  <definedNames>
    <definedName function="false" hidden="false" localSheetId="0" name="_xlnm.Print_Area" vbProcedure="false">BDI!$B$2:$H$51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<sst xmlns="http://schemas.openxmlformats.org/spreadsheetml/2006/main" count="43" uniqueCount="41">
  <si>
    <t xml:space="preserve">CÁLCULO DO VALOR TOTAL DO REMANESCENTE DA MANUTENÇÃO DA COBERTA DO BLOCO ACADÊMICO I DO IFPB CAMPUS PATOS </t>
  </si>
  <si>
    <t xml:space="preserve">ETAPA DA OBRA</t>
  </si>
  <si>
    <t xml:space="preserve">MÃO-DE-OBRA (R$)</t>
  </si>
  <si>
    <t xml:space="preserve">MATERIAL (R$)</t>
  </si>
  <si>
    <t xml:space="preserve">TOTAL (R$)</t>
  </si>
  <si>
    <t xml:space="preserve">%M.O.</t>
  </si>
  <si>
    <t xml:space="preserve">%MAT.</t>
  </si>
  <si>
    <t xml:space="preserve">BDI ESTIMADO (%)</t>
  </si>
  <si>
    <t xml:space="preserve">COBERTA DO BLOCO ACADÊMICO I</t>
  </si>
  <si>
    <t xml:space="preserve">TOTAL PACIAL DA OBRA (R$)</t>
  </si>
  <si>
    <t xml:space="preserve">TOTAL DO BDI (R$)</t>
  </si>
  <si>
    <t xml:space="preserve">TOTAL DA OBRA (R$)</t>
  </si>
  <si>
    <t xml:space="preserve">DESCRIÇÃO</t>
  </si>
  <si>
    <t xml:space="preserve">VALORES</t>
  </si>
  <si>
    <t xml:space="preserve">Valor da Mão-de-Obra sem BDI - VMO</t>
  </si>
  <si>
    <t xml:space="preserve">Valor Total da Obra sem BDI - VT</t>
  </si>
  <si>
    <t xml:space="preserve">Alíquota do ISS praticada em Patos- %ISS</t>
  </si>
  <si>
    <t xml:space="preserve">Fórmula do ISS proporcional: %ISSp = (VMO/VT) x %ISS</t>
  </si>
  <si>
    <t xml:space="preserve">%ISSp:</t>
  </si>
  <si>
    <r>
      <rPr>
        <b val="true"/>
        <sz val="11"/>
        <rFont val="Calibri"/>
        <family val="2"/>
        <charset val="1"/>
      </rPr>
      <t xml:space="preserve">Obs.: </t>
    </r>
    <r>
      <rPr>
        <sz val="11"/>
        <rFont val="Calibri"/>
        <family val="2"/>
        <charset val="1"/>
      </rPr>
      <t xml:space="preserve">Alíquota do ISS consta na Lei Municipal 1.347/2017 (pág. 117)</t>
    </r>
  </si>
  <si>
    <t xml:space="preserve">INSTITUTO FEDERAL DA PARAÍBA</t>
  </si>
  <si>
    <t xml:space="preserve">OBRA: REMANESCENTE DA MANUTENÇÃO DA COBERTA DO BLOCO ACADÊMICO I DO IFPB CAMPUS PATOS </t>
  </si>
  <si>
    <t xml:space="preserve">1. COMPOSIÇÃO DO CUSTO INDIRETO (CI) QUE INCIDE SOBRE OS CUSTOS DIRETOS (CD)</t>
  </si>
  <si>
    <t xml:space="preserve">DISCRIMINAÇÃO DOS CUSTOS INDIRETOS (CI)</t>
  </si>
  <si>
    <t xml:space="preserve">PORCENTAGEM ADOTADA (%)</t>
  </si>
  <si>
    <t xml:space="preserve">Custo de Administração Central – AC</t>
  </si>
  <si>
    <t xml:space="preserve">Seguro e Garantia - SG</t>
  </si>
  <si>
    <t xml:space="preserve">Custo de Margem de Incerteza do Empreendimento – MI</t>
  </si>
  <si>
    <t xml:space="preserve">Custo Financeiro – CI</t>
  </si>
  <si>
    <t xml:space="preserve">3. COMPOSIÇÃO DO CUSTO INDIRETO (CI) QUE INCIDE SOBRE O PREÇO TOTAL DA OBRA (PT)</t>
  </si>
  <si>
    <t xml:space="preserve">Custos Tributários - Total - T</t>
  </si>
  <si>
    <t xml:space="preserve">Contribuição Previdenciária sobre a Receita Bruta</t>
  </si>
  <si>
    <t xml:space="preserve">Tributos Federais (PIS)</t>
  </si>
  <si>
    <t xml:space="preserve">Tributos Federais (COFINS)</t>
  </si>
  <si>
    <t xml:space="preserve">Tributos Estaduais</t>
  </si>
  <si>
    <t xml:space="preserve">Tributos Municipais (ISS)</t>
  </si>
  <si>
    <t xml:space="preserve"> Margem de contribuição bruta (beneficios ou lucro) - L</t>
  </si>
  <si>
    <t xml:space="preserve">Fórmula: BDI =  ((1+ (AC+SG+MI))*(1+CI)*(1+L))/(1-T)-1</t>
  </si>
  <si>
    <t xml:space="preserve">4. TAXA DE BDI (BDI): </t>
  </si>
  <si>
    <r>
      <rPr>
        <b val="true"/>
        <sz val="10"/>
        <rFont val="Arial"/>
        <family val="2"/>
        <charset val="1"/>
      </rPr>
      <t xml:space="preserve">Obs1: </t>
    </r>
    <r>
      <rPr>
        <sz val="10"/>
        <rFont val="Arial"/>
        <family val="2"/>
        <charset val="1"/>
      </rPr>
      <t xml:space="preserve">Os índices obedecem ao Ácordão nº 2.622/2013 - TCU - Plenário</t>
    </r>
  </si>
  <si>
    <r>
      <rPr>
        <b val="true"/>
        <sz val="10"/>
        <rFont val="Arial"/>
        <family val="2"/>
        <charset val="1"/>
      </rPr>
      <t xml:space="preserve">Obs2: </t>
    </r>
    <r>
      <rPr>
        <sz val="10"/>
        <rFont val="Arial"/>
        <family val="2"/>
        <charset val="1"/>
      </rPr>
      <t xml:space="preserve"> A taxa do ISS incide sobre a mão-de-obra na forma da Lei Complementar nº 116/2003</t>
    </r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</si>
</sst>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0%"/>
    <numFmt numFmtId="166" formatCode="_(* #,##0.00_);_(* \(#,##0.00\);_(* \-??_);_(@_)"/>
    <numFmt numFmtId="167" formatCode="#,##0.00"/>
    <numFmt numFmtId="168" formatCode="0.00%"/>
    <numFmt numFmtId="169" formatCode="0.00"/>
    <numFmt numFmtId="170" formatCode="&quot;R$ &quot;#,##0.00"/>
  </numFmts>
  <fonts count="12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b val="true"/>
      <sz val="12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b val="true"/>
      <sz val="11"/>
      <name val="Calibri"/>
      <family val="2"/>
      <charset val="1"/>
    </font>
    <font>
      <b val="true"/>
      <sz val="14"/>
      <name val="Arial"/>
      <family val="2"/>
      <charset val="1"/>
    </font>
    <font>
      <b val="true"/>
      <sz val="12"/>
      <name val="Arial"/>
      <family val="2"/>
      <charset val="1"/>
    </font>
    <font>
      <b val="true"/>
      <sz val="10"/>
      <name val="Arial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9BBB59"/>
        <bgColor rgb="FF969696"/>
      </patternFill>
    </fill>
    <fill>
      <patternFill patternType="solid">
        <fgColor rgb="FFD9D9D9"/>
        <bgColor rgb="FFBFBFBF"/>
      </patternFill>
    </fill>
    <fill>
      <patternFill patternType="solid">
        <fgColor rgb="FFFFFFFF"/>
        <bgColor rgb="FFFFFFCC"/>
      </patternFill>
    </fill>
    <fill>
      <patternFill patternType="solid">
        <fgColor rgb="FFBFBFBF"/>
        <bgColor rgb="FFD9D9D9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medium"/>
      <top/>
      <bottom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 style="medium"/>
      <right/>
      <top/>
      <bottom style="medium"/>
      <diagonal/>
    </border>
    <border diagonalUp="false" diagonalDown="false">
      <left style="thin"/>
      <right style="medium"/>
      <top style="medium"/>
      <bottom style="medium"/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5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3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3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3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3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8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6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0" fillId="0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6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0" fillId="4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9" fontId="8" fillId="3" borderId="2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8" fillId="3" borderId="5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7" fillId="0" borderId="6" xfId="21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0" fontId="7" fillId="4" borderId="11" xfId="21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7" fillId="4" borderId="11" xfId="21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7" fillId="0" borderId="12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8" fillId="0" borderId="13" xfId="21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8" fillId="4" borderId="8" xfId="21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8" fillId="0" borderId="14" xfId="21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15" xfId="2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0" fillId="0" borderId="12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1" fillId="0" borderId="14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3" borderId="16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2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5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6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4" fillId="4" borderId="9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7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4" fillId="4" borderId="18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3" borderId="19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6" xfId="2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8" fontId="4" fillId="0" borderId="9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6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4" fillId="4" borderId="20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4" fillId="0" borderId="20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4" borderId="6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13" xfId="20" applyFont="false" applyBorder="true" applyAlignment="true" applyProtection="false">
      <alignment horizontal="center" vertical="top" textRotation="0" wrapText="true" indent="0" shrinkToFit="false"/>
      <protection locked="true" hidden="false"/>
    </xf>
    <xf numFmtId="168" fontId="4" fillId="0" borderId="8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3" xfId="2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3" borderId="21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0" fillId="5" borderId="22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1" fillId="0" borderId="15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0" borderId="14" xfId="20" applyFont="true" applyBorder="true" applyAlignment="true" applyProtection="false">
      <alignment horizontal="left" vertical="center" textRotation="0" wrapText="true" indent="0" shrinkToFit="false"/>
      <protection locked="true" hidden="false"/>
    </xf>
  </cellXfs>
  <cellStyles count="10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Normal 2 3" xfId="20" builtinId="53" customBuiltin="true"/>
    <cellStyle name="Normal 8 2 2" xfId="21" builtinId="53" customBuiltin="true"/>
    <cellStyle name="Porcentagem 2 2 2 2" xfId="22" builtinId="53" customBuiltin="true"/>
    <cellStyle name="Separador de milhares 2 3 2" xfId="23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BBB59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95400</xdr:colOff>
      <xdr:row>19</xdr:row>
      <xdr:rowOff>133200</xdr:rowOff>
    </xdr:from>
    <xdr:to>
      <xdr:col>2</xdr:col>
      <xdr:colOff>1276200</xdr:colOff>
      <xdr:row>24</xdr:row>
      <xdr:rowOff>28080</xdr:rowOff>
    </xdr:to>
    <xdr:pic>
      <xdr:nvPicPr>
        <xdr:cNvPr id="0" name="Picture 218" descr=""/>
        <xdr:cNvPicPr/>
      </xdr:nvPicPr>
      <xdr:blipFill>
        <a:blip r:embed="rId1"/>
        <a:stretch/>
      </xdr:blipFill>
      <xdr:spPr>
        <a:xfrm>
          <a:off x="707400" y="3798360"/>
          <a:ext cx="4255560" cy="847440"/>
        </a:xfrm>
        <a:prstGeom prst="rect">
          <a:avLst/>
        </a:prstGeom>
        <a:ln w="936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B1:H51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selection pane="topLeft" activeCell="G27" activeCellId="0" sqref="G27"/>
    </sheetView>
  </sheetViews>
  <sheetFormatPr defaultRowHeight="15" zeroHeight="false" outlineLevelRow="0" outlineLevelCol="0"/>
  <cols>
    <col collapsed="false" customWidth="true" hidden="false" outlineLevel="0" max="1" min="1" style="0" width="8.67"/>
    <col collapsed="false" customWidth="true" hidden="false" outlineLevel="0" max="2" min="2" style="0" width="43.58"/>
    <col collapsed="false" customWidth="true" hidden="false" outlineLevel="0" max="3" min="3" style="0" width="19.85"/>
    <col collapsed="false" customWidth="true" hidden="false" outlineLevel="0" max="4" min="4" style="0" width="19.71"/>
    <col collapsed="false" customWidth="true" hidden="false" outlineLevel="0" max="5" min="5" style="0" width="18.85"/>
    <col collapsed="false" customWidth="true" hidden="false" outlineLevel="0" max="6" min="6" style="0" width="11.14"/>
    <col collapsed="false" customWidth="true" hidden="false" outlineLevel="0" max="7" min="7" style="0" width="10.58"/>
    <col collapsed="false" customWidth="true" hidden="false" outlineLevel="0" max="8" min="8" style="0" width="18.85"/>
    <col collapsed="false" customWidth="true" hidden="false" outlineLevel="0" max="1025" min="9" style="0" width="8.67"/>
  </cols>
  <sheetData>
    <row r="1" customFormat="false" ht="15.75" hidden="false" customHeight="false" outlineLevel="0" collapsed="false"/>
    <row r="2" customFormat="false" ht="16.5" hidden="false" customHeight="false" outlineLevel="0" collapsed="false">
      <c r="B2" s="1" t="s">
        <v>0</v>
      </c>
      <c r="C2" s="1"/>
      <c r="D2" s="1"/>
      <c r="E2" s="1"/>
      <c r="F2" s="1"/>
      <c r="G2" s="1"/>
      <c r="H2" s="1"/>
    </row>
    <row r="3" customFormat="false" ht="15.75" hidden="false" customHeight="false" outlineLevel="0" collapsed="false"/>
    <row r="4" customFormat="false" ht="15" hidden="false" customHeight="false" outlineLevel="0" collapsed="false">
      <c r="B4" s="2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4" t="s">
        <v>6</v>
      </c>
      <c r="H4" s="5" t="s">
        <v>7</v>
      </c>
    </row>
    <row r="5" customFormat="false" ht="13.8" hidden="false" customHeight="false" outlineLevel="0" collapsed="false">
      <c r="B5" s="6" t="s">
        <v>8</v>
      </c>
      <c r="C5" s="7" t="n">
        <v>34361.36</v>
      </c>
      <c r="D5" s="7" t="n">
        <v>103534.94</v>
      </c>
      <c r="E5" s="8" t="n">
        <f aca="false">C5+D5</f>
        <v>137896.3</v>
      </c>
      <c r="F5" s="9" t="n">
        <f aca="false">C5/E5</f>
        <v>0.249182610410867</v>
      </c>
      <c r="G5" s="9" t="n">
        <f aca="false">D5/E5</f>
        <v>0.750817389589133</v>
      </c>
      <c r="H5" s="10" t="n">
        <f aca="false">C47</f>
        <v>0.234823465227103</v>
      </c>
    </row>
    <row r="6" customFormat="false" ht="15" hidden="false" customHeight="false" outlineLevel="0" collapsed="false">
      <c r="B6" s="11" t="s">
        <v>9</v>
      </c>
      <c r="C6" s="11"/>
      <c r="D6" s="11"/>
      <c r="E6" s="11"/>
      <c r="F6" s="11"/>
      <c r="G6" s="11"/>
      <c r="H6" s="12" t="n">
        <f aca="false">E5</f>
        <v>137896.3</v>
      </c>
    </row>
    <row r="7" customFormat="false" ht="13.8" hidden="false" customHeight="false" outlineLevel="0" collapsed="false">
      <c r="B7" s="11" t="s">
        <v>10</v>
      </c>
      <c r="C7" s="11"/>
      <c r="D7" s="11"/>
      <c r="E7" s="11"/>
      <c r="F7" s="11"/>
      <c r="G7" s="11"/>
      <c r="H7" s="7" t="n">
        <v>32378.05</v>
      </c>
    </row>
    <row r="8" customFormat="false" ht="15.75" hidden="false" customHeight="false" outlineLevel="0" collapsed="false">
      <c r="B8" s="13" t="s">
        <v>11</v>
      </c>
      <c r="C8" s="13"/>
      <c r="D8" s="13"/>
      <c r="E8" s="13"/>
      <c r="F8" s="13"/>
      <c r="G8" s="13"/>
      <c r="H8" s="14" t="n">
        <f aca="false">H6+H7</f>
        <v>170274.35</v>
      </c>
    </row>
    <row r="9" customFormat="false" ht="15" hidden="false" customHeight="false" outlineLevel="0" collapsed="false">
      <c r="B9" s="15"/>
      <c r="C9" s="15"/>
      <c r="D9" s="15"/>
      <c r="E9" s="15"/>
      <c r="F9" s="15"/>
      <c r="G9" s="15"/>
      <c r="H9" s="16"/>
    </row>
    <row r="10" customFormat="false" ht="15.75" hidden="false" customHeight="false" outlineLevel="0" collapsed="false"/>
    <row r="11" s="17" customFormat="true" ht="15" hidden="false" customHeight="false" outlineLevel="0" collapsed="false">
      <c r="B11" s="18" t="s">
        <v>12</v>
      </c>
      <c r="C11" s="19" t="s">
        <v>13</v>
      </c>
    </row>
    <row r="12" s="17" customFormat="true" ht="15" hidden="false" customHeight="false" outlineLevel="0" collapsed="false">
      <c r="B12" s="20" t="s">
        <v>14</v>
      </c>
      <c r="C12" s="21" t="n">
        <f aca="false">C5</f>
        <v>34361.36</v>
      </c>
    </row>
    <row r="13" s="17" customFormat="true" ht="15" hidden="false" customHeight="false" outlineLevel="0" collapsed="false">
      <c r="B13" s="20" t="s">
        <v>15</v>
      </c>
      <c r="C13" s="21" t="n">
        <f aca="false">E5</f>
        <v>137896.3</v>
      </c>
    </row>
    <row r="14" s="17" customFormat="true" ht="15" hidden="false" customHeight="false" outlineLevel="0" collapsed="false">
      <c r="B14" s="20" t="s">
        <v>16</v>
      </c>
      <c r="C14" s="22" t="n">
        <v>0.05</v>
      </c>
    </row>
    <row r="15" s="17" customFormat="true" ht="15" hidden="false" customHeight="false" outlineLevel="0" collapsed="false">
      <c r="B15" s="23" t="s">
        <v>17</v>
      </c>
      <c r="C15" s="23"/>
    </row>
    <row r="16" s="17" customFormat="true" ht="15" hidden="false" customHeight="false" outlineLevel="0" collapsed="false">
      <c r="B16" s="24" t="s">
        <v>18</v>
      </c>
      <c r="C16" s="25" t="n">
        <f aca="false">(C12/C13)*C14</f>
        <v>0.0124591305205433</v>
      </c>
    </row>
    <row r="17" s="17" customFormat="true" ht="15.75" hidden="false" customHeight="false" outlineLevel="0" collapsed="false">
      <c r="B17" s="26" t="s">
        <v>19</v>
      </c>
      <c r="C17" s="26"/>
    </row>
    <row r="19" customFormat="false" ht="15.75" hidden="false" customHeight="false" outlineLevel="0" collapsed="false"/>
    <row r="20" customFormat="false" ht="15" hidden="false" customHeight="false" outlineLevel="0" collapsed="false">
      <c r="B20" s="27"/>
      <c r="C20" s="27"/>
    </row>
    <row r="21" customFormat="false" ht="15" hidden="false" customHeight="false" outlineLevel="0" collapsed="false">
      <c r="B21" s="27"/>
      <c r="C21" s="27"/>
    </row>
    <row r="22" customFormat="false" ht="15" hidden="false" customHeight="false" outlineLevel="0" collapsed="false">
      <c r="B22" s="27"/>
      <c r="C22" s="27"/>
    </row>
    <row r="23" customFormat="false" ht="15" hidden="false" customHeight="false" outlineLevel="0" collapsed="false">
      <c r="B23" s="27"/>
      <c r="C23" s="27"/>
    </row>
    <row r="24" customFormat="false" ht="15" hidden="false" customHeight="false" outlineLevel="0" collapsed="false">
      <c r="B24" s="27"/>
      <c r="C24" s="27"/>
    </row>
    <row r="25" customFormat="false" ht="15" hidden="false" customHeight="false" outlineLevel="0" collapsed="false">
      <c r="B25" s="27"/>
      <c r="C25" s="27"/>
    </row>
    <row r="26" customFormat="false" ht="15.75" hidden="false" customHeight="true" outlineLevel="0" collapsed="false">
      <c r="B26" s="28" t="s">
        <v>20</v>
      </c>
      <c r="C26" s="28"/>
    </row>
    <row r="27" customFormat="false" ht="13.8" hidden="false" customHeight="true" outlineLevel="0" collapsed="false">
      <c r="B27" s="29" t="s">
        <v>21</v>
      </c>
      <c r="C27" s="29"/>
    </row>
    <row r="28" customFormat="false" ht="15.75" hidden="false" customHeight="false" outlineLevel="0" collapsed="false">
      <c r="B28" s="29"/>
      <c r="C28" s="29"/>
    </row>
    <row r="29" customFormat="false" ht="29.25" hidden="false" customHeight="true" outlineLevel="0" collapsed="false">
      <c r="B29" s="30" t="s">
        <v>22</v>
      </c>
      <c r="C29" s="30"/>
    </row>
    <row r="30" customFormat="false" ht="30" hidden="false" customHeight="false" outlineLevel="0" collapsed="false">
      <c r="B30" s="31" t="s">
        <v>23</v>
      </c>
      <c r="C30" s="32" t="s">
        <v>24</v>
      </c>
    </row>
    <row r="31" customFormat="false" ht="15" hidden="false" customHeight="false" outlineLevel="0" collapsed="false">
      <c r="B31" s="33" t="s">
        <v>25</v>
      </c>
      <c r="C31" s="34" t="n">
        <v>0.03</v>
      </c>
    </row>
    <row r="32" customFormat="false" ht="15" hidden="false" customHeight="false" outlineLevel="0" collapsed="false">
      <c r="B32" s="33" t="s">
        <v>26</v>
      </c>
      <c r="C32" s="34" t="n">
        <v>0.008</v>
      </c>
    </row>
    <row r="33" customFormat="false" ht="30" hidden="false" customHeight="false" outlineLevel="0" collapsed="false">
      <c r="B33" s="33" t="s">
        <v>27</v>
      </c>
      <c r="C33" s="34" t="n">
        <v>0.0097</v>
      </c>
    </row>
    <row r="34" customFormat="false" ht="15.75" hidden="false" customHeight="false" outlineLevel="0" collapsed="false">
      <c r="B34" s="35" t="s">
        <v>28</v>
      </c>
      <c r="C34" s="36" t="n">
        <v>0.0059</v>
      </c>
    </row>
    <row r="35" customFormat="false" ht="28.5" hidden="false" customHeight="true" outlineLevel="0" collapsed="false">
      <c r="B35" s="37" t="s">
        <v>29</v>
      </c>
      <c r="C35" s="37"/>
    </row>
    <row r="36" customFormat="false" ht="30" hidden="false" customHeight="false" outlineLevel="0" collapsed="false">
      <c r="B36" s="31" t="s">
        <v>23</v>
      </c>
      <c r="C36" s="32" t="s">
        <v>24</v>
      </c>
    </row>
    <row r="37" customFormat="false" ht="15" hidden="false" customHeight="false" outlineLevel="0" collapsed="false">
      <c r="B37" s="38" t="s">
        <v>30</v>
      </c>
      <c r="C37" s="39" t="n">
        <f aca="false">SUM(C38:C42)</f>
        <v>0.0939591305205433</v>
      </c>
    </row>
    <row r="38" customFormat="false" ht="30" hidden="false" customHeight="false" outlineLevel="0" collapsed="false">
      <c r="B38" s="40" t="s">
        <v>31</v>
      </c>
      <c r="C38" s="39" t="n">
        <v>0.045</v>
      </c>
    </row>
    <row r="39" customFormat="false" ht="15" hidden="false" customHeight="false" outlineLevel="0" collapsed="false">
      <c r="B39" s="40" t="s">
        <v>32</v>
      </c>
      <c r="C39" s="34" t="n">
        <v>0.0065</v>
      </c>
    </row>
    <row r="40" customFormat="false" ht="15" hidden="false" customHeight="false" outlineLevel="0" collapsed="false">
      <c r="B40" s="40" t="s">
        <v>33</v>
      </c>
      <c r="C40" s="41" t="n">
        <v>0.03</v>
      </c>
    </row>
    <row r="41" customFormat="false" ht="15" hidden="false" customHeight="false" outlineLevel="0" collapsed="false">
      <c r="B41" s="40" t="s">
        <v>34</v>
      </c>
      <c r="C41" s="42" t="n">
        <v>0</v>
      </c>
    </row>
    <row r="42" customFormat="false" ht="15" hidden="false" customHeight="false" outlineLevel="0" collapsed="false">
      <c r="B42" s="43" t="s">
        <v>35</v>
      </c>
      <c r="C42" s="34" t="n">
        <f aca="false">C16</f>
        <v>0.0124591305205433</v>
      </c>
    </row>
    <row r="43" customFormat="false" ht="15" hidden="false" customHeight="false" outlineLevel="0" collapsed="false">
      <c r="B43" s="44"/>
      <c r="C43" s="45"/>
    </row>
    <row r="44" customFormat="false" ht="30.75" hidden="false" customHeight="false" outlineLevel="0" collapsed="false">
      <c r="B44" s="46" t="s">
        <v>36</v>
      </c>
      <c r="C44" s="45" t="n">
        <v>0.0616</v>
      </c>
    </row>
    <row r="45" customFormat="false" ht="15" hidden="false" customHeight="false" outlineLevel="0" collapsed="false">
      <c r="B45" s="47" t="s">
        <v>37</v>
      </c>
      <c r="C45" s="47"/>
    </row>
    <row r="46" customFormat="false" ht="15.75" hidden="false" customHeight="false" outlineLevel="0" collapsed="false">
      <c r="B46" s="47"/>
      <c r="C46" s="47"/>
    </row>
    <row r="47" customFormat="false" ht="16.5" hidden="false" customHeight="false" outlineLevel="0" collapsed="false">
      <c r="B47" s="48" t="s">
        <v>38</v>
      </c>
      <c r="C47" s="49" t="n">
        <f aca="false">((1+(C31+C32+C33))*(1+C34)*(1+C44))/(1-C37)-1</f>
        <v>0.234823465227103</v>
      </c>
    </row>
    <row r="48" customFormat="false" ht="15" hidden="false" customHeight="true" outlineLevel="0" collapsed="false">
      <c r="B48" s="50" t="s">
        <v>39</v>
      </c>
      <c r="C48" s="50"/>
    </row>
    <row r="49" customFormat="false" ht="15" hidden="false" customHeight="false" outlineLevel="0" collapsed="false">
      <c r="B49" s="50"/>
      <c r="C49" s="50"/>
    </row>
    <row r="50" customFormat="false" ht="15" hidden="false" customHeight="true" outlineLevel="0" collapsed="false">
      <c r="B50" s="51" t="s">
        <v>40</v>
      </c>
      <c r="C50" s="51"/>
    </row>
    <row r="51" customFormat="false" ht="15.75" hidden="false" customHeight="false" outlineLevel="0" collapsed="false">
      <c r="B51" s="51"/>
      <c r="C51" s="51"/>
    </row>
  </sheetData>
  <mergeCells count="14">
    <mergeCell ref="B2:H2"/>
    <mergeCell ref="B6:G6"/>
    <mergeCell ref="B7:G7"/>
    <mergeCell ref="B8:G8"/>
    <mergeCell ref="B15:C15"/>
    <mergeCell ref="B17:C17"/>
    <mergeCell ref="B20:C25"/>
    <mergeCell ref="B26:C26"/>
    <mergeCell ref="B27:C28"/>
    <mergeCell ref="B29:C29"/>
    <mergeCell ref="B35:C35"/>
    <mergeCell ref="B45:C46"/>
    <mergeCell ref="B48:C49"/>
    <mergeCell ref="B50:C51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I22" activeCellId="0" sqref="I22"/>
    </sheetView>
  </sheetViews>
  <sheetFormatPr defaultRowHeight="15" zeroHeight="false" outlineLevelRow="0" outlineLevelCol="0"/>
  <cols>
    <col collapsed="false" customWidth="true" hidden="false" outlineLevel="0" max="1025" min="1" style="0" width="8.67"/>
  </cols>
  <sheetData/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LibreOffice/5.4.6.2$Windows_X86_64 LibreOffice_project/4014ce260a04f1026ba855d3b8d91541c224eab8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2020-06-17T12:39:19Z</dcterms:created>
  <dc:creator>IFPB</dc:creator>
  <dc:description/>
  <dc:language>pt-BR</dc:language>
  <cp:lastModifiedBy/>
  <cp:lastPrinted>2022-08-31T12:51:19Z</cp:lastPrinted>
  <dcterms:modified xsi:type="dcterms:W3CDTF">2023-05-19T12:32:27Z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